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Debt\Bond Link\"/>
    </mc:Choice>
  </mc:AlternateContent>
  <xr:revisionPtr revIDLastSave="0" documentId="8_{996949C2-278C-41C3-B730-49CB7FEF8EEA}" xr6:coauthVersionLast="41" xr6:coauthVersionMax="41" xr10:uidLastSave="{00000000-0000-0000-0000-000000000000}"/>
  <bookViews>
    <workbookView xWindow="28680" yWindow="-120" windowWidth="29040" windowHeight="17640" activeTab="2" xr2:uid="{00000000-000D-0000-FFFF-FFFF00000000}"/>
  </bookViews>
  <sheets>
    <sheet name="Debt &amp; Levy Balances" sheetId="1" r:id="rId1"/>
    <sheet name="Charts" sheetId="8" r:id="rId2"/>
    <sheet name="Chart 2" sheetId="9" r:id="rId3"/>
  </sheets>
  <definedNames>
    <definedName name="_xlnm.Print_Titles" localSheetId="0">'Debt &amp; Levy Balances'!$1:$2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9" l="1"/>
  <c r="B15" i="9"/>
  <c r="B14" i="9"/>
  <c r="B13" i="9"/>
  <c r="B12" i="9"/>
  <c r="B11" i="9" l="1"/>
  <c r="I44" i="1" l="1"/>
  <c r="B11" i="8" s="1"/>
  <c r="N44" i="1"/>
  <c r="B16" i="8" s="1"/>
  <c r="E20" i="1" l="1"/>
  <c r="D20" i="1"/>
  <c r="C20" i="1"/>
  <c r="C44" i="1" l="1"/>
  <c r="D44" i="1"/>
  <c r="E44" i="1"/>
  <c r="F44" i="1"/>
  <c r="G44" i="1"/>
  <c r="H44" i="1"/>
  <c r="B10" i="8" s="1"/>
  <c r="J44" i="1"/>
  <c r="K44" i="1"/>
  <c r="L44" i="1"/>
  <c r="M44" i="1"/>
  <c r="B5" i="8" l="1"/>
  <c r="B6" i="8"/>
  <c r="B7" i="8"/>
  <c r="B8" i="8"/>
  <c r="B9" i="8"/>
  <c r="B12" i="8"/>
  <c r="B13" i="8"/>
  <c r="B14" i="8"/>
  <c r="B15" i="8"/>
</calcChain>
</file>

<file path=xl/sharedStrings.xml><?xml version="1.0" encoding="utf-8"?>
<sst xmlns="http://schemas.openxmlformats.org/spreadsheetml/2006/main" count="93" uniqueCount="59">
  <si>
    <t xml:space="preserve">2007D G.O. Cap Improvement Bonds </t>
  </si>
  <si>
    <t xml:space="preserve">2008A G.O. Cap Improvement Bonds </t>
  </si>
  <si>
    <t xml:space="preserve">2008C G.O. Cap Improvement Bonds </t>
  </si>
  <si>
    <t>2008D G.O. Airport Improvement Bonds (AMT)</t>
  </si>
  <si>
    <t xml:space="preserve">2009A G.O. Cap Improvement Bonds </t>
  </si>
  <si>
    <t xml:space="preserve">2009C G.O. Cap Improvement Bonds </t>
  </si>
  <si>
    <t>2009D G.O. OPEB Bonds</t>
  </si>
  <si>
    <t xml:space="preserve">2009F G.O. Bonds </t>
  </si>
  <si>
    <t xml:space="preserve">2009G G.O. Recreational Facility Refunding Bonds </t>
  </si>
  <si>
    <t xml:space="preserve">2010B G.O. Cap Improvement Bonds </t>
  </si>
  <si>
    <t xml:space="preserve">2011A G.O. Bonds </t>
  </si>
  <si>
    <t>2011B G.O. Cap Notes</t>
  </si>
  <si>
    <t xml:space="preserve">2012A G.O. Bonds </t>
  </si>
  <si>
    <t>2012B G. O.  Refunding Bonds Library: Refunding of 2005D</t>
  </si>
  <si>
    <t>2013A G. O.  Refunding Bonds Airport: Refunding of 2005F</t>
  </si>
  <si>
    <t>2013A G. O.  Refunding Bonds CIP: Refunding of 2006D</t>
  </si>
  <si>
    <t>2013A G. O.  Refunding Bonds Library: Refunding of 2007B</t>
  </si>
  <si>
    <t>2015A G. O.  Airport Refunding Bonds (refunding 2006C)</t>
  </si>
  <si>
    <t>2015B G. O.  Capital Improvement Refunding Bonds
 (refunding 2007D)</t>
  </si>
  <si>
    <t>2016A General Obligation Capital Improvement Plan Bonds</t>
  </si>
  <si>
    <t>2017A Refunding (08A &amp; C) Bonds</t>
  </si>
  <si>
    <t>Issue</t>
  </si>
  <si>
    <t>Investment Type</t>
  </si>
  <si>
    <t>General Obligations and Notes</t>
  </si>
  <si>
    <t>General Obligation Bond Debt</t>
  </si>
  <si>
    <t>2012B G. O.  Refunding Bonds Refunding of 2005A</t>
  </si>
  <si>
    <t>2012B G. O.  Refunding Bonds Refunding of 2004A</t>
  </si>
  <si>
    <t>2013A G. O.  Refunding Bonds CIP: Refunding of 2007A</t>
  </si>
  <si>
    <t>Year</t>
  </si>
  <si>
    <t>2013
Levy</t>
  </si>
  <si>
    <t>2014
Levy</t>
  </si>
  <si>
    <t>2015
Levy</t>
  </si>
  <si>
    <t>2016
Levy</t>
  </si>
  <si>
    <t>2017
Levy</t>
  </si>
  <si>
    <t>2018
Levy</t>
  </si>
  <si>
    <t>2019
Levy</t>
  </si>
  <si>
    <t>2020
Levy</t>
  </si>
  <si>
    <t>2021
Levy</t>
  </si>
  <si>
    <t>2022
Levy</t>
  </si>
  <si>
    <t>2023
Levy</t>
  </si>
  <si>
    <t xml:space="preserve">Total </t>
  </si>
  <si>
    <t xml:space="preserve">2006A G.O. Cap Improvement Bonds </t>
  </si>
  <si>
    <t>2005F G.O. Airport Improvement Bonds</t>
  </si>
  <si>
    <t>2006C G.O. Airport Improvement Bonds (AMT)</t>
  </si>
  <si>
    <t xml:space="preserve">2006D G.O. Cap Improvement Bonds </t>
  </si>
  <si>
    <t xml:space="preserve">2007A G.O. Cap Improvement Bonds </t>
  </si>
  <si>
    <t xml:space="preserve">2007B G.O. Cap Improvement Bonds </t>
  </si>
  <si>
    <t xml:space="preserve">2010A G.O. Cap Improvement Bonds </t>
  </si>
  <si>
    <t>2008B G.O. Capital Notes</t>
  </si>
  <si>
    <t>2009B G.O. Capital Notes</t>
  </si>
  <si>
    <t>2009E G.O. Capital Notes</t>
  </si>
  <si>
    <t>2013 G.O. Public Safety System</t>
  </si>
  <si>
    <t>RESERVES</t>
  </si>
  <si>
    <t>City Payments</t>
  </si>
  <si>
    <t xml:space="preserve">Debt Levy </t>
  </si>
  <si>
    <t>2018A GO Library Bonds</t>
  </si>
  <si>
    <t>2018A GO Refunding of 2009A GO Capital Improv Bonds</t>
  </si>
  <si>
    <t>2024
Levy</t>
  </si>
  <si>
    <t xml:space="preserve">GO Debt Outstanding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</si>
</sst>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Fill="1"/>
    <xf numFmtId="0" fontId="3" fillId="0" borderId="0" xfId="0" applyFont="1" applyFill="1" applyAlignment="1" applyProtection="1">
      <alignment horizontal="left"/>
    </xf>
    <xf numFmtId="0" fontId="2" fillId="0" borderId="1" xfId="0" applyFont="1" applyFill="1" applyBorder="1"/>
    <xf numFmtId="0" fontId="2" fillId="0" borderId="0" xfId="0" applyFont="1"/>
    <xf numFmtId="0" fontId="2" fillId="0" borderId="0" xfId="0" applyFont="1" applyFill="1" applyBorder="1"/>
    <xf numFmtId="0" fontId="2" fillId="0" borderId="0" xfId="0" applyFont="1" applyBorder="1"/>
    <xf numFmtId="44" fontId="4" fillId="0" borderId="0" xfId="2" applyFont="1" applyFill="1"/>
    <xf numFmtId="165" fontId="0" fillId="0" borderId="0" xfId="2" applyNumberFormat="1" applyFont="1"/>
    <xf numFmtId="0" fontId="5" fillId="0" borderId="0" xfId="0" applyFont="1"/>
    <xf numFmtId="164" fontId="0" fillId="2" borderId="0" xfId="1" applyNumberFormat="1" applyFont="1" applyFill="1"/>
    <xf numFmtId="164" fontId="0" fillId="2" borderId="0" xfId="1" applyNumberFormat="1" applyFont="1" applyFill="1" applyBorder="1"/>
    <xf numFmtId="0" fontId="2" fillId="2" borderId="0" xfId="0" applyFont="1" applyFill="1" applyAlignment="1">
      <alignment horizontal="center" wrapText="1"/>
    </xf>
    <xf numFmtId="164" fontId="2" fillId="2" borderId="2" xfId="1" applyNumberFormat="1" applyFont="1" applyFill="1" applyBorder="1"/>
    <xf numFmtId="44" fontId="6" fillId="0" borderId="0" xfId="2" applyFont="1" applyFill="1"/>
    <xf numFmtId="44" fontId="6" fillId="0" borderId="0" xfId="2" applyFont="1" applyFill="1" applyBorder="1"/>
    <xf numFmtId="164" fontId="0" fillId="0" borderId="0" xfId="0" applyNumberFormat="1"/>
    <xf numFmtId="0" fontId="3" fillId="0" borderId="0" xfId="0" applyFont="1" applyFill="1" applyAlignment="1" applyProtection="1">
      <alignment horizontal="left" wrapText="1"/>
    </xf>
    <xf numFmtId="165" fontId="0" fillId="3" borderId="0" xfId="2" applyNumberFormat="1" applyFont="1" applyFill="1"/>
    <xf numFmtId="165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BAE18F"/>
      <color rgb="FF75C4FF"/>
      <color rgb="FF0070C0"/>
      <color rgb="FFF4F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3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2030">
                <a:latin typeface="Arial" panose="020B0604020202020204" pitchFamily="34" charset="0"/>
                <a:cs typeface="Arial" panose="020B0604020202020204" pitchFamily="34" charset="0"/>
              </a:rPr>
              <a:t>Anoka County - Annual Levy for General Obligation Bonds</a:t>
            </a:r>
          </a:p>
        </c:rich>
      </c:tx>
      <c:layout>
        <c:manualLayout>
          <c:xMode val="edge"/>
          <c:yMode val="edge"/>
          <c:x val="0.23130968805890417"/>
          <c:y val="2.9962525609702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3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17302341711791"/>
          <c:y val="0.11308009575726109"/>
          <c:w val="0.86758486194812245"/>
          <c:h val="0.741974064470424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Charts!$B$1</c:f>
              <c:strCache>
                <c:ptCount val="1"/>
                <c:pt idx="0">
                  <c:v>Debt Levy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Charts!$A$5:$A$16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Charts!$B$5:$B$16</c:f>
              <c:numCache>
                <c:formatCode>_("$"* #,##0_);_("$"* \(#,##0\);_("$"* "-"??_);_(@_)</c:formatCode>
                <c:ptCount val="12"/>
                <c:pt idx="0">
                  <c:v>18857892.259999998</c:v>
                </c:pt>
                <c:pt idx="1">
                  <c:v>17878418.91</c:v>
                </c:pt>
                <c:pt idx="2">
                  <c:v>15616962.75</c:v>
                </c:pt>
                <c:pt idx="3">
                  <c:v>14386927.879999999</c:v>
                </c:pt>
                <c:pt idx="4">
                  <c:v>14469760.6</c:v>
                </c:pt>
                <c:pt idx="5">
                  <c:v>14402952.389999999</c:v>
                </c:pt>
                <c:pt idx="6">
                  <c:v>13741365.170000002</c:v>
                </c:pt>
                <c:pt idx="7">
                  <c:v>13868679.335000001</c:v>
                </c:pt>
                <c:pt idx="8">
                  <c:v>10515091.660000002</c:v>
                </c:pt>
                <c:pt idx="9">
                  <c:v>9644142.4100000001</c:v>
                </c:pt>
                <c:pt idx="10">
                  <c:v>9391033.8399999999</c:v>
                </c:pt>
                <c:pt idx="11">
                  <c:v>6146113.3279999997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A3-45CD-83DE-6DB7E6680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9657544"/>
        <c:axId val="609658856"/>
      </c:barChart>
      <c:catAx>
        <c:axId val="609657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658856"/>
        <c:crosses val="autoZero"/>
        <c:auto val="1"/>
        <c:lblAlgn val="ctr"/>
        <c:lblOffset val="100"/>
        <c:noMultiLvlLbl val="0"/>
      </c:catAx>
      <c:valAx>
        <c:axId val="609658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09657544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</c:dispUnitsLbl>
        </c:dispUnits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3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2030">
                <a:latin typeface="Arial" panose="020B0604020202020204" pitchFamily="34" charset="0"/>
                <a:cs typeface="Arial" panose="020B0604020202020204" pitchFamily="34" charset="0"/>
              </a:rPr>
              <a:t>Anoka County - General Obligation</a:t>
            </a:r>
            <a:r>
              <a:rPr lang="en-US" sz="2030" baseline="0">
                <a:latin typeface="Arial" panose="020B0604020202020204" pitchFamily="34" charset="0"/>
                <a:cs typeface="Arial" panose="020B0604020202020204" pitchFamily="34" charset="0"/>
              </a:rPr>
              <a:t> Bonds Outstanding (Millions)</a:t>
            </a:r>
            <a:endParaRPr lang="en-US" sz="203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2630552026905525"/>
          <c:y val="2.50980392156862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3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17302341711791"/>
          <c:y val="0.11308009575726109"/>
          <c:w val="0.86758486194812245"/>
          <c:h val="0.74197406447042424"/>
        </c:manualLayout>
      </c:layout>
      <c:barChart>
        <c:barDir val="col"/>
        <c:grouping val="stacked"/>
        <c:varyColors val="0"/>
        <c:ser>
          <c:idx val="0"/>
          <c:order val="0"/>
          <c:tx>
            <c:v>GO Debt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'Chart 2'!$A$5:$A$16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'Chart 2'!$B$5:$B$16</c:f>
              <c:numCache>
                <c:formatCode>_("$"* #,##0_);_("$"* \(#,##0\);_("$"* "-"??_);_(@_)</c:formatCode>
                <c:ptCount val="12"/>
                <c:pt idx="0">
                  <c:v>151855</c:v>
                </c:pt>
                <c:pt idx="1">
                  <c:v>139035</c:v>
                </c:pt>
                <c:pt idx="2">
                  <c:v>114410</c:v>
                </c:pt>
                <c:pt idx="3">
                  <c:v>112790</c:v>
                </c:pt>
                <c:pt idx="4">
                  <c:v>107620</c:v>
                </c:pt>
                <c:pt idx="5">
                  <c:v>89905</c:v>
                </c:pt>
                <c:pt idx="6">
                  <c:v>86362</c:v>
                </c:pt>
                <c:pt idx="7">
                  <c:v>73859</c:v>
                </c:pt>
                <c:pt idx="8">
                  <c:v>61246</c:v>
                </c:pt>
                <c:pt idx="9">
                  <c:v>51693</c:v>
                </c:pt>
                <c:pt idx="10">
                  <c:v>42883</c:v>
                </c:pt>
                <c:pt idx="11">
                  <c:v>34228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4F-44A9-B372-81F27F9CF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9657544"/>
        <c:axId val="609658856"/>
      </c:barChart>
      <c:catAx>
        <c:axId val="609657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658856"/>
        <c:crosses val="autoZero"/>
        <c:auto val="1"/>
        <c:lblAlgn val="ctr"/>
        <c:lblOffset val="100"/>
        <c:noMultiLvlLbl val="0"/>
      </c:catAx>
      <c:valAx>
        <c:axId val="609658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096575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 rot="5400000" vert="horz" anchor="ctr" anchorCtr="0"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17</xdr:row>
      <xdr:rowOff>161922</xdr:rowOff>
    </xdr:from>
    <xdr:to>
      <xdr:col>19</xdr:col>
      <xdr:colOff>476249</xdr:colOff>
      <xdr:row>40</xdr:row>
      <xdr:rowOff>19050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DA7A171-FE04-47AC-BE08-56C99CFE5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20</xdr:row>
      <xdr:rowOff>9524</xdr:rowOff>
    </xdr:from>
    <xdr:to>
      <xdr:col>17</xdr:col>
      <xdr:colOff>447676</xdr:colOff>
      <xdr:row>41</xdr:row>
      <xdr:rowOff>57149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73C11D3-5ADE-49D5-932C-075990257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7" sqref="A7"/>
    </sheetView>
  </sheetViews>
  <sheetFormatPr defaultRowHeight="15" x14ac:dyDescent="0.25"/>
  <cols>
    <col min="1" max="1" width="65.140625" customWidth="1"/>
    <col min="2" max="2" width="23.42578125" customWidth="1"/>
    <col min="3" max="14" width="12.5703125" customWidth="1"/>
  </cols>
  <sheetData>
    <row r="1" spans="1:14" ht="15.75" x14ac:dyDescent="0.25">
      <c r="A1" s="9" t="s">
        <v>24</v>
      </c>
    </row>
    <row r="2" spans="1:14" ht="30" x14ac:dyDescent="0.25">
      <c r="A2" s="4" t="s">
        <v>21</v>
      </c>
      <c r="B2" s="4" t="s">
        <v>22</v>
      </c>
      <c r="C2" s="12" t="s">
        <v>29</v>
      </c>
      <c r="D2" s="12" t="s">
        <v>30</v>
      </c>
      <c r="E2" s="12" t="s">
        <v>31</v>
      </c>
      <c r="F2" s="12" t="s">
        <v>32</v>
      </c>
      <c r="G2" s="12" t="s">
        <v>33</v>
      </c>
      <c r="H2" s="12" t="s">
        <v>34</v>
      </c>
      <c r="I2" s="12" t="s">
        <v>35</v>
      </c>
      <c r="J2" s="12" t="s">
        <v>36</v>
      </c>
      <c r="K2" s="12" t="s">
        <v>37</v>
      </c>
      <c r="L2" s="12" t="s">
        <v>38</v>
      </c>
      <c r="M2" s="12" t="s">
        <v>39</v>
      </c>
      <c r="N2" s="12" t="s">
        <v>57</v>
      </c>
    </row>
    <row r="3" spans="1:14" x14ac:dyDescent="0.25"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x14ac:dyDescent="0.25">
      <c r="A4" s="1" t="s">
        <v>42</v>
      </c>
      <c r="B4" s="14" t="s">
        <v>23</v>
      </c>
      <c r="C4" s="10">
        <v>507835</v>
      </c>
      <c r="D4" s="10">
        <v>1006585.13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</row>
    <row r="5" spans="1:14" x14ac:dyDescent="0.25">
      <c r="A5" s="1" t="s">
        <v>41</v>
      </c>
      <c r="B5" s="14" t="s">
        <v>23</v>
      </c>
      <c r="C5" s="10">
        <v>548940</v>
      </c>
      <c r="D5" s="10">
        <v>545160</v>
      </c>
      <c r="E5" s="10">
        <v>546000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</row>
    <row r="6" spans="1:14" x14ac:dyDescent="0.25">
      <c r="A6" s="1" t="s">
        <v>43</v>
      </c>
      <c r="B6" s="14" t="s">
        <v>23</v>
      </c>
      <c r="C6" s="10">
        <v>252892.5</v>
      </c>
      <c r="D6" s="10">
        <v>248902.5</v>
      </c>
      <c r="E6" s="10">
        <v>250163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</row>
    <row r="7" spans="1:14" x14ac:dyDescent="0.25">
      <c r="A7" s="1" t="s">
        <v>44</v>
      </c>
      <c r="B7" s="14" t="s">
        <v>23</v>
      </c>
      <c r="C7" s="10">
        <v>674760.2</v>
      </c>
      <c r="D7" s="10">
        <v>672318.95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</row>
    <row r="8" spans="1:14" x14ac:dyDescent="0.25">
      <c r="A8" s="1" t="s">
        <v>45</v>
      </c>
      <c r="B8" s="14" t="s">
        <v>23</v>
      </c>
      <c r="C8" s="10">
        <v>778168.13</v>
      </c>
      <c r="D8" s="10">
        <v>782578.13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</row>
    <row r="9" spans="1:14" x14ac:dyDescent="0.25">
      <c r="A9" s="1" t="s">
        <v>46</v>
      </c>
      <c r="B9" s="14" t="s">
        <v>23</v>
      </c>
      <c r="C9" s="10">
        <v>309597.75</v>
      </c>
      <c r="D9" s="10">
        <v>311487.75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</row>
    <row r="10" spans="1:14" x14ac:dyDescent="0.25">
      <c r="A10" s="1" t="s">
        <v>0</v>
      </c>
      <c r="B10" s="14" t="s">
        <v>23</v>
      </c>
      <c r="C10" s="10">
        <v>1106721.02</v>
      </c>
      <c r="D10" s="10">
        <v>1106419.1499999999</v>
      </c>
      <c r="E10" s="10">
        <v>1105002</v>
      </c>
      <c r="F10" s="10">
        <v>1107718.52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</row>
    <row r="11" spans="1:14" x14ac:dyDescent="0.25">
      <c r="A11" s="1" t="s">
        <v>1</v>
      </c>
      <c r="B11" s="14" t="s">
        <v>23</v>
      </c>
      <c r="C11" s="10">
        <v>1594293.75</v>
      </c>
      <c r="D11" s="10">
        <v>1593243.75</v>
      </c>
      <c r="E11" s="10">
        <v>1590723.75</v>
      </c>
      <c r="F11" s="10">
        <v>1597233.75</v>
      </c>
      <c r="G11" s="10">
        <v>1596446.25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 x14ac:dyDescent="0.25">
      <c r="A12" s="1" t="s">
        <v>48</v>
      </c>
      <c r="B12" s="14" t="s">
        <v>23</v>
      </c>
      <c r="C12" s="10">
        <v>884520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</row>
    <row r="13" spans="1:14" x14ac:dyDescent="0.25">
      <c r="A13" s="1" t="s">
        <v>2</v>
      </c>
      <c r="B13" s="14" t="s">
        <v>23</v>
      </c>
      <c r="C13" s="10">
        <v>1079932.8799999999</v>
      </c>
      <c r="D13" s="10">
        <v>1080562.8899999999</v>
      </c>
      <c r="E13" s="10">
        <v>1080353</v>
      </c>
      <c r="F13" s="10">
        <v>1084552.8799999999</v>
      </c>
      <c r="G13" s="10">
        <v>1082452.8799999999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</row>
    <row r="14" spans="1:14" x14ac:dyDescent="0.25">
      <c r="A14" s="1" t="s">
        <v>3</v>
      </c>
      <c r="B14" s="14" t="s">
        <v>23</v>
      </c>
      <c r="C14" s="10">
        <v>130016.25</v>
      </c>
      <c r="D14" s="10">
        <v>131486.25</v>
      </c>
      <c r="E14" s="10">
        <v>127470</v>
      </c>
      <c r="F14" s="10">
        <v>128703.75</v>
      </c>
      <c r="G14" s="10">
        <v>129701.25</v>
      </c>
      <c r="H14" s="10">
        <v>130462.5</v>
      </c>
      <c r="I14" s="10">
        <v>130462.5</v>
      </c>
      <c r="J14" s="10">
        <v>130200</v>
      </c>
      <c r="K14" s="10">
        <v>129675</v>
      </c>
      <c r="L14" s="10">
        <v>60637.5</v>
      </c>
      <c r="M14" s="10">
        <v>0</v>
      </c>
      <c r="N14" s="10">
        <v>0</v>
      </c>
    </row>
    <row r="15" spans="1:14" x14ac:dyDescent="0.25">
      <c r="A15" s="1" t="s">
        <v>4</v>
      </c>
      <c r="B15" s="14" t="s">
        <v>23</v>
      </c>
      <c r="C15" s="10">
        <v>1782690</v>
      </c>
      <c r="D15" s="10">
        <v>1786260</v>
      </c>
      <c r="E15" s="10">
        <v>1782690</v>
      </c>
      <c r="F15" s="10">
        <v>1787940</v>
      </c>
      <c r="G15" s="10">
        <v>1785840</v>
      </c>
      <c r="H15" s="10">
        <v>1787100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</row>
    <row r="16" spans="1:14" x14ac:dyDescent="0.25">
      <c r="A16" s="1" t="s">
        <v>49</v>
      </c>
      <c r="B16" s="14" t="s">
        <v>23</v>
      </c>
      <c r="C16" s="10">
        <v>671580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</row>
    <row r="17" spans="1:14" x14ac:dyDescent="0.25">
      <c r="A17" s="1" t="s">
        <v>5</v>
      </c>
      <c r="B17" s="14" t="s">
        <v>23</v>
      </c>
      <c r="C17" s="10">
        <v>382200</v>
      </c>
      <c r="D17" s="10">
        <v>375270</v>
      </c>
      <c r="E17" s="10">
        <v>373380</v>
      </c>
      <c r="F17" s="10">
        <v>365820</v>
      </c>
      <c r="G17" s="10">
        <v>363300</v>
      </c>
      <c r="H17" s="10">
        <v>360360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</row>
    <row r="18" spans="1:14" x14ac:dyDescent="0.25">
      <c r="A18" s="1" t="s">
        <v>6</v>
      </c>
      <c r="B18" s="14" t="s">
        <v>23</v>
      </c>
      <c r="C18" s="10">
        <v>2423052.4500000002</v>
      </c>
      <c r="D18" s="10">
        <v>2427480.83</v>
      </c>
      <c r="E18" s="10">
        <v>2432882</v>
      </c>
      <c r="F18" s="10">
        <v>2437786.58</v>
      </c>
      <c r="G18" s="10">
        <v>2441127.6800000002</v>
      </c>
      <c r="H18" s="10">
        <v>2445795.98</v>
      </c>
      <c r="I18" s="10">
        <v>2453599.58</v>
      </c>
      <c r="J18" s="10">
        <v>2459628.6750000003</v>
      </c>
      <c r="K18" s="10">
        <v>0</v>
      </c>
      <c r="L18" s="10">
        <v>0</v>
      </c>
      <c r="M18" s="10">
        <v>0</v>
      </c>
      <c r="N18" s="10">
        <v>0</v>
      </c>
    </row>
    <row r="19" spans="1:14" x14ac:dyDescent="0.25">
      <c r="A19" s="1" t="s">
        <v>50</v>
      </c>
      <c r="B19" s="14" t="s">
        <v>23</v>
      </c>
      <c r="C19" s="10">
        <v>164745</v>
      </c>
      <c r="D19" s="10">
        <v>165191.25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</row>
    <row r="20" spans="1:14" x14ac:dyDescent="0.25">
      <c r="A20" s="1" t="s">
        <v>7</v>
      </c>
      <c r="B20" s="14" t="s">
        <v>23</v>
      </c>
      <c r="C20" s="10">
        <f>656667.38</f>
        <v>656667.38</v>
      </c>
      <c r="D20" s="10">
        <f>652992.38</f>
        <v>652992.38</v>
      </c>
      <c r="E20" s="10">
        <f>584821</f>
        <v>584821</v>
      </c>
      <c r="F20" s="10">
        <v>583246</v>
      </c>
      <c r="G20" s="10">
        <v>586186.13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</row>
    <row r="21" spans="1:14" x14ac:dyDescent="0.25">
      <c r="A21" s="1" t="s">
        <v>8</v>
      </c>
      <c r="B21" s="14" t="s">
        <v>23</v>
      </c>
      <c r="C21" s="10">
        <v>162003.20000000001</v>
      </c>
      <c r="D21" s="10">
        <v>158538.20000000001</v>
      </c>
      <c r="E21" s="10">
        <v>159168</v>
      </c>
      <c r="F21" s="10">
        <v>159588.20000000001</v>
      </c>
      <c r="G21" s="10">
        <v>159798.20000000001</v>
      </c>
      <c r="H21" s="10">
        <v>161110.70000000001</v>
      </c>
      <c r="I21" s="10">
        <v>162095.07</v>
      </c>
      <c r="J21" s="10">
        <v>157417.32</v>
      </c>
      <c r="K21" s="10">
        <v>163097.82</v>
      </c>
      <c r="L21" s="10">
        <v>157769.07</v>
      </c>
      <c r="M21" s="10">
        <v>0</v>
      </c>
      <c r="N21" s="10">
        <v>0</v>
      </c>
    </row>
    <row r="22" spans="1:14" x14ac:dyDescent="0.25">
      <c r="A22" s="1" t="s">
        <v>47</v>
      </c>
      <c r="B22" s="14" t="s">
        <v>23</v>
      </c>
      <c r="C22" s="10">
        <v>753795</v>
      </c>
      <c r="D22" s="10">
        <v>755055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</row>
    <row r="23" spans="1:14" x14ac:dyDescent="0.25">
      <c r="A23" s="1" t="s">
        <v>9</v>
      </c>
      <c r="B23" s="14" t="s">
        <v>23</v>
      </c>
      <c r="C23" s="10">
        <v>638316</v>
      </c>
      <c r="D23" s="10">
        <v>632016</v>
      </c>
      <c r="E23" s="10">
        <v>300111</v>
      </c>
      <c r="F23" s="10">
        <v>294073.5</v>
      </c>
      <c r="G23" s="10">
        <v>292367.25</v>
      </c>
      <c r="H23" s="10">
        <v>295102.5</v>
      </c>
      <c r="I23" s="10">
        <v>292005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</row>
    <row r="24" spans="1:14" x14ac:dyDescent="0.25">
      <c r="A24" s="1" t="s">
        <v>10</v>
      </c>
      <c r="B24" s="14" t="s">
        <v>23</v>
      </c>
      <c r="C24" s="10">
        <v>738885</v>
      </c>
      <c r="D24" s="10">
        <v>739725</v>
      </c>
      <c r="E24" s="10">
        <v>740355</v>
      </c>
      <c r="F24" s="10">
        <v>740985</v>
      </c>
      <c r="G24" s="10">
        <v>741142.5</v>
      </c>
      <c r="H24" s="10">
        <v>740827.5</v>
      </c>
      <c r="I24" s="10">
        <v>740040</v>
      </c>
      <c r="J24" s="10">
        <v>738780</v>
      </c>
      <c r="K24" s="10">
        <v>737047.5</v>
      </c>
      <c r="L24" s="10">
        <v>739357.5</v>
      </c>
      <c r="M24" s="10">
        <v>740617.5</v>
      </c>
      <c r="N24" s="10">
        <v>740827.5</v>
      </c>
    </row>
    <row r="25" spans="1:14" x14ac:dyDescent="0.25">
      <c r="A25" s="1" t="s">
        <v>11</v>
      </c>
      <c r="B25" s="14" t="s">
        <v>23</v>
      </c>
      <c r="C25" s="10">
        <v>179917.5</v>
      </c>
      <c r="D25" s="10">
        <v>181912.5</v>
      </c>
      <c r="E25" s="10">
        <v>183803</v>
      </c>
      <c r="F25" s="10">
        <v>183855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</row>
    <row r="26" spans="1:14" x14ac:dyDescent="0.25">
      <c r="A26" s="1" t="s">
        <v>12</v>
      </c>
      <c r="B26" s="14" t="s">
        <v>23</v>
      </c>
      <c r="C26" s="10">
        <v>1287615</v>
      </c>
      <c r="D26" s="10">
        <v>1292235</v>
      </c>
      <c r="E26" s="10">
        <v>1291185</v>
      </c>
      <c r="F26" s="10">
        <v>1289820</v>
      </c>
      <c r="G26" s="10">
        <v>1289032.5</v>
      </c>
      <c r="H26" s="10">
        <v>1287720</v>
      </c>
      <c r="I26" s="10">
        <v>1291815</v>
      </c>
      <c r="J26" s="10">
        <v>1289715</v>
      </c>
      <c r="K26" s="10">
        <v>1339327.5</v>
      </c>
      <c r="L26" s="10">
        <v>1297327.5</v>
      </c>
      <c r="M26" s="10">
        <v>1271077.5</v>
      </c>
      <c r="N26" s="10">
        <v>1270447.5</v>
      </c>
    </row>
    <row r="27" spans="1:14" x14ac:dyDescent="0.25">
      <c r="A27" s="2" t="s">
        <v>13</v>
      </c>
      <c r="B27" s="14" t="s">
        <v>23</v>
      </c>
      <c r="C27" s="10">
        <v>573300</v>
      </c>
      <c r="D27" s="10">
        <v>562275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</row>
    <row r="28" spans="1:14" x14ac:dyDescent="0.25">
      <c r="A28" s="2" t="s">
        <v>25</v>
      </c>
      <c r="B28" s="14" t="s">
        <v>23</v>
      </c>
      <c r="C28" s="10">
        <v>409815</v>
      </c>
      <c r="D28" s="10">
        <v>417690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</row>
    <row r="29" spans="1:14" x14ac:dyDescent="0.25">
      <c r="A29" s="2" t="s">
        <v>26</v>
      </c>
      <c r="B29" s="14" t="s">
        <v>23</v>
      </c>
      <c r="C29" s="10">
        <v>396191.25</v>
      </c>
      <c r="D29" s="10">
        <v>383591.25</v>
      </c>
      <c r="E29" s="10">
        <v>213596</v>
      </c>
      <c r="F29" s="10">
        <v>209606.25</v>
      </c>
      <c r="G29" s="10">
        <v>209868.75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</row>
    <row r="30" spans="1:14" x14ac:dyDescent="0.25">
      <c r="A30" s="5" t="s">
        <v>14</v>
      </c>
      <c r="B30" s="14" t="s">
        <v>23</v>
      </c>
      <c r="C30" s="11"/>
      <c r="D30" s="10">
        <v>0</v>
      </c>
      <c r="E30" s="10">
        <v>1006373</v>
      </c>
      <c r="F30" s="10">
        <v>991462.5</v>
      </c>
      <c r="G30" s="10">
        <v>986895</v>
      </c>
      <c r="H30" s="10">
        <v>987105</v>
      </c>
      <c r="I30" s="10">
        <v>981435</v>
      </c>
      <c r="J30" s="10">
        <v>985792.5</v>
      </c>
      <c r="K30" s="10">
        <v>984112.5</v>
      </c>
      <c r="L30" s="10">
        <v>976552.5</v>
      </c>
      <c r="M30" s="10">
        <v>984270</v>
      </c>
      <c r="N30" s="10">
        <v>985792.5</v>
      </c>
    </row>
    <row r="31" spans="1:14" x14ac:dyDescent="0.25">
      <c r="A31" s="3" t="s">
        <v>15</v>
      </c>
      <c r="B31" s="14" t="s">
        <v>23</v>
      </c>
      <c r="C31" s="11">
        <v>0</v>
      </c>
      <c r="D31" s="10">
        <v>0</v>
      </c>
      <c r="E31" s="10">
        <v>673050</v>
      </c>
      <c r="F31" s="10">
        <v>672105</v>
      </c>
      <c r="G31" s="10">
        <v>670687.5</v>
      </c>
      <c r="H31" s="10">
        <v>668797.5</v>
      </c>
      <c r="I31" s="10">
        <v>666435</v>
      </c>
      <c r="J31" s="10">
        <v>668850</v>
      </c>
      <c r="K31" s="10">
        <v>313635</v>
      </c>
      <c r="L31" s="10">
        <v>0</v>
      </c>
      <c r="M31" s="10">
        <v>0</v>
      </c>
      <c r="N31" s="10">
        <v>0</v>
      </c>
    </row>
    <row r="32" spans="1:14" x14ac:dyDescent="0.25">
      <c r="A32" s="3" t="s">
        <v>27</v>
      </c>
      <c r="B32" s="15" t="s">
        <v>23</v>
      </c>
      <c r="C32" s="11">
        <v>0</v>
      </c>
      <c r="D32" s="10">
        <v>0</v>
      </c>
      <c r="E32" s="10">
        <v>776002.5</v>
      </c>
      <c r="F32" s="10">
        <v>777630</v>
      </c>
      <c r="G32" s="10">
        <v>778627.5</v>
      </c>
      <c r="H32" s="10">
        <v>731745</v>
      </c>
      <c r="I32" s="10">
        <v>727650</v>
      </c>
      <c r="J32" s="10">
        <v>733582.5</v>
      </c>
      <c r="K32" s="10">
        <v>308227.5</v>
      </c>
      <c r="L32" s="10">
        <v>0</v>
      </c>
      <c r="M32" s="10">
        <v>0</v>
      </c>
      <c r="N32" s="10">
        <v>0</v>
      </c>
    </row>
    <row r="33" spans="1:14" x14ac:dyDescent="0.25">
      <c r="A33" s="5" t="s">
        <v>16</v>
      </c>
      <c r="B33" s="15" t="s">
        <v>23</v>
      </c>
      <c r="C33" s="11">
        <v>0</v>
      </c>
      <c r="D33" s="10">
        <v>0</v>
      </c>
      <c r="E33" s="10">
        <v>305392.5</v>
      </c>
      <c r="F33" s="10">
        <v>308332.5</v>
      </c>
      <c r="G33" s="10">
        <v>305707.5</v>
      </c>
      <c r="H33" s="10">
        <v>308175</v>
      </c>
      <c r="I33" s="10">
        <v>305077.5</v>
      </c>
      <c r="J33" s="10">
        <v>307072.5</v>
      </c>
      <c r="K33" s="10">
        <v>146002.5</v>
      </c>
      <c r="L33" s="10">
        <v>0</v>
      </c>
      <c r="M33" s="10">
        <v>0</v>
      </c>
      <c r="N33" s="10">
        <v>0</v>
      </c>
    </row>
    <row r="34" spans="1:14" x14ac:dyDescent="0.25">
      <c r="A34" s="2" t="s">
        <v>17</v>
      </c>
      <c r="B34" s="14" t="s">
        <v>23</v>
      </c>
      <c r="C34" s="10">
        <v>0</v>
      </c>
      <c r="D34" s="10">
        <v>0</v>
      </c>
      <c r="E34" s="10">
        <v>0</v>
      </c>
      <c r="F34" s="10">
        <v>101633.45</v>
      </c>
      <c r="G34" s="10">
        <v>238133.45</v>
      </c>
      <c r="H34" s="10">
        <v>239288.45</v>
      </c>
      <c r="I34" s="10">
        <v>240285.95</v>
      </c>
      <c r="J34" s="10">
        <v>234405.95</v>
      </c>
      <c r="K34" s="10">
        <v>239025.95</v>
      </c>
      <c r="L34" s="10">
        <v>237975.95</v>
      </c>
      <c r="M34" s="10">
        <v>236715.95</v>
      </c>
      <c r="N34" s="10">
        <v>240495.94800000003</v>
      </c>
    </row>
    <row r="35" spans="1:14" ht="24.75" x14ac:dyDescent="0.25">
      <c r="A35" s="17" t="s">
        <v>18</v>
      </c>
      <c r="B35" s="14" t="s">
        <v>23</v>
      </c>
      <c r="C35" s="10">
        <v>0</v>
      </c>
      <c r="D35" s="10">
        <v>0</v>
      </c>
      <c r="E35" s="10">
        <v>0</v>
      </c>
      <c r="F35" s="10">
        <v>0</v>
      </c>
      <c r="G35" s="10">
        <v>1081565.6299999999</v>
      </c>
      <c r="H35" s="10">
        <v>1080515.6299999999</v>
      </c>
      <c r="I35" s="10">
        <v>1073900.6299999999</v>
      </c>
      <c r="J35" s="10">
        <v>1084663.1299999999</v>
      </c>
      <c r="K35" s="10">
        <v>1078573.1299999999</v>
      </c>
      <c r="L35" s="10">
        <v>1082353.1299999999</v>
      </c>
      <c r="M35" s="10">
        <v>1075633.1299999999</v>
      </c>
      <c r="N35" s="10">
        <v>453403.125</v>
      </c>
    </row>
    <row r="36" spans="1:14" x14ac:dyDescent="0.25">
      <c r="A36" s="1" t="s">
        <v>19</v>
      </c>
      <c r="B36" s="14" t="s">
        <v>23</v>
      </c>
      <c r="C36" s="10">
        <v>0</v>
      </c>
      <c r="D36" s="10">
        <v>0</v>
      </c>
      <c r="E36" s="10">
        <v>0</v>
      </c>
      <c r="F36" s="10">
        <v>0</v>
      </c>
      <c r="G36" s="10">
        <v>214538.63</v>
      </c>
      <c r="H36" s="10">
        <v>729038.63</v>
      </c>
      <c r="I36" s="10">
        <v>729353.63</v>
      </c>
      <c r="J36" s="10">
        <v>729196.13</v>
      </c>
      <c r="K36" s="10">
        <v>728566.13</v>
      </c>
      <c r="L36" s="10">
        <v>733081.13</v>
      </c>
      <c r="M36" s="10">
        <v>732031.13</v>
      </c>
      <c r="N36" s="10">
        <v>730771.125</v>
      </c>
    </row>
    <row r="37" spans="1:14" x14ac:dyDescent="0.25">
      <c r="A37" s="6" t="s">
        <v>20</v>
      </c>
      <c r="B37" s="14" t="s">
        <v>23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2449808</v>
      </c>
      <c r="I37" s="10">
        <v>2266845</v>
      </c>
      <c r="J37" s="10">
        <v>2267370</v>
      </c>
      <c r="K37" s="10">
        <v>2269208</v>
      </c>
      <c r="L37" s="10">
        <v>2277345</v>
      </c>
      <c r="M37" s="10">
        <v>2270258</v>
      </c>
      <c r="N37" s="10">
        <v>1319220</v>
      </c>
    </row>
    <row r="38" spans="1:14" x14ac:dyDescent="0.25">
      <c r="A38" s="6" t="s">
        <v>55</v>
      </c>
      <c r="B38" s="14"/>
      <c r="C38" s="10"/>
      <c r="D38" s="10"/>
      <c r="E38" s="10"/>
      <c r="F38" s="10"/>
      <c r="G38" s="10"/>
      <c r="H38" s="10"/>
      <c r="I38" s="10">
        <v>0</v>
      </c>
      <c r="J38" s="10">
        <v>403843.13</v>
      </c>
      <c r="K38" s="10">
        <v>401218.13</v>
      </c>
      <c r="L38" s="10">
        <v>403318.13</v>
      </c>
      <c r="M38" s="10">
        <v>404630.63</v>
      </c>
      <c r="N38" s="10">
        <v>405155.63</v>
      </c>
    </row>
    <row r="39" spans="1:14" x14ac:dyDescent="0.25">
      <c r="A39" s="6" t="s">
        <v>56</v>
      </c>
      <c r="B39" s="14"/>
      <c r="C39" s="10"/>
      <c r="D39" s="10"/>
      <c r="E39" s="10"/>
      <c r="F39" s="10"/>
      <c r="G39" s="10"/>
      <c r="H39" s="10"/>
      <c r="I39" s="10">
        <v>1680365.31</v>
      </c>
      <c r="J39" s="10">
        <v>1678162.5</v>
      </c>
      <c r="K39" s="10">
        <v>1677375</v>
      </c>
      <c r="L39" s="10">
        <v>1678425</v>
      </c>
      <c r="M39" s="10">
        <v>1675800</v>
      </c>
      <c r="N39" s="10">
        <v>0</v>
      </c>
    </row>
    <row r="40" spans="1:14" x14ac:dyDescent="0.25">
      <c r="A40" s="2" t="s">
        <v>51</v>
      </c>
      <c r="B40" s="14"/>
      <c r="C40" s="11">
        <v>1000000</v>
      </c>
      <c r="D40" s="10">
        <v>1000000</v>
      </c>
      <c r="E40" s="10">
        <v>1000000</v>
      </c>
      <c r="F40" s="10"/>
      <c r="G40" s="10"/>
      <c r="H40" s="10"/>
      <c r="I40" s="10"/>
      <c r="J40" s="10"/>
      <c r="K40" s="10"/>
      <c r="L40" s="10"/>
      <c r="M40" s="10"/>
      <c r="N40" s="10"/>
    </row>
    <row r="41" spans="1:14" x14ac:dyDescent="0.25">
      <c r="A41" s="6" t="s">
        <v>52</v>
      </c>
      <c r="B41" s="14"/>
      <c r="C41" s="10">
        <v>-1100000</v>
      </c>
      <c r="D41" s="10">
        <v>-1000000</v>
      </c>
      <c r="E41" s="10">
        <v>-775000</v>
      </c>
      <c r="F41" s="10"/>
      <c r="G41" s="10"/>
      <c r="H41" s="10"/>
      <c r="I41" s="10"/>
      <c r="J41" s="10"/>
      <c r="K41" s="10"/>
      <c r="L41" s="10"/>
      <c r="M41" s="10"/>
      <c r="N41" s="10"/>
    </row>
    <row r="42" spans="1:14" x14ac:dyDescent="0.25">
      <c r="A42" s="6" t="s">
        <v>53</v>
      </c>
      <c r="B42" s="14"/>
      <c r="C42" s="10">
        <v>-130558</v>
      </c>
      <c r="D42" s="10">
        <v>-130558</v>
      </c>
      <c r="E42" s="10">
        <v>-130558</v>
      </c>
      <c r="F42" s="10">
        <v>-435165</v>
      </c>
      <c r="G42" s="10">
        <v>-483658</v>
      </c>
      <c r="H42" s="10"/>
      <c r="I42" s="10"/>
      <c r="J42" s="10"/>
      <c r="K42" s="10"/>
      <c r="L42" s="10"/>
      <c r="M42" s="10"/>
      <c r="N42" s="10"/>
    </row>
    <row r="43" spans="1:14" x14ac:dyDescent="0.25">
      <c r="A43" s="6"/>
      <c r="B43" s="7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</row>
    <row r="44" spans="1:14" ht="15.75" thickBot="1" x14ac:dyDescent="0.3">
      <c r="A44" s="4" t="s">
        <v>40</v>
      </c>
      <c r="C44" s="13">
        <f t="shared" ref="C44:M44" si="0">SUM(C3:C43)</f>
        <v>18857892.259999998</v>
      </c>
      <c r="D44" s="13">
        <f t="shared" si="0"/>
        <v>17878418.91</v>
      </c>
      <c r="E44" s="13">
        <f t="shared" si="0"/>
        <v>15616962.75</v>
      </c>
      <c r="F44" s="13">
        <f t="shared" si="0"/>
        <v>14386927.879999999</v>
      </c>
      <c r="G44" s="13">
        <f t="shared" si="0"/>
        <v>14469760.6</v>
      </c>
      <c r="H44" s="13">
        <f t="shared" si="0"/>
        <v>14402952.389999999</v>
      </c>
      <c r="I44" s="13">
        <f>SUM(I3:I43)</f>
        <v>13741365.170000002</v>
      </c>
      <c r="J44" s="13">
        <f t="shared" si="0"/>
        <v>13868679.335000001</v>
      </c>
      <c r="K44" s="13">
        <f t="shared" si="0"/>
        <v>10515091.660000002</v>
      </c>
      <c r="L44" s="13">
        <f t="shared" si="0"/>
        <v>9644142.4100000001</v>
      </c>
      <c r="M44" s="13">
        <f t="shared" si="0"/>
        <v>9391033.8399999999</v>
      </c>
      <c r="N44" s="13">
        <f t="shared" ref="N44" si="1">SUM(N3:N43)</f>
        <v>6146113.3279999997</v>
      </c>
    </row>
    <row r="45" spans="1:14" ht="15.75" thickTop="1" x14ac:dyDescent="0.25"/>
    <row r="46" spans="1:14" x14ac:dyDescent="0.25">
      <c r="F46" s="16"/>
      <c r="I46" s="16"/>
    </row>
  </sheetData>
  <pageMargins left="0.7" right="0.7" top="0.5" bottom="0.75" header="0.3" footer="0.3"/>
  <pageSetup paperSize="5" orientation="landscape" r:id="rId1"/>
  <headerFooter>
    <oddFooter>&amp;Z&amp;F&amp;RPage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"/>
  <sheetViews>
    <sheetView workbookViewId="0">
      <selection activeCell="G11" sqref="G11"/>
    </sheetView>
  </sheetViews>
  <sheetFormatPr defaultRowHeight="15" x14ac:dyDescent="0.25"/>
  <cols>
    <col min="2" max="2" width="16.28515625" bestFit="1" customWidth="1"/>
    <col min="3" max="3" width="11.5703125" bestFit="1" customWidth="1"/>
  </cols>
  <sheetData>
    <row r="1" spans="1:3" x14ac:dyDescent="0.25">
      <c r="A1" s="4" t="s">
        <v>28</v>
      </c>
      <c r="B1" s="4" t="s">
        <v>54</v>
      </c>
    </row>
    <row r="2" spans="1:3" x14ac:dyDescent="0.25">
      <c r="A2">
        <v>2010</v>
      </c>
      <c r="B2" s="18">
        <v>19818713</v>
      </c>
      <c r="C2" s="19"/>
    </row>
    <row r="3" spans="1:3" x14ac:dyDescent="0.25">
      <c r="A3">
        <v>2011</v>
      </c>
      <c r="B3" s="18">
        <v>21575021</v>
      </c>
    </row>
    <row r="4" spans="1:3" x14ac:dyDescent="0.25">
      <c r="A4">
        <v>2012</v>
      </c>
      <c r="B4" s="18">
        <v>19267945</v>
      </c>
    </row>
    <row r="5" spans="1:3" x14ac:dyDescent="0.25">
      <c r="A5">
        <v>2013</v>
      </c>
      <c r="B5" s="8">
        <f>'Debt &amp; Levy Balances'!C44</f>
        <v>18857892.259999998</v>
      </c>
    </row>
    <row r="6" spans="1:3" x14ac:dyDescent="0.25">
      <c r="A6">
        <v>2014</v>
      </c>
      <c r="B6" s="8">
        <f>'Debt &amp; Levy Balances'!D44</f>
        <v>17878418.91</v>
      </c>
    </row>
    <row r="7" spans="1:3" x14ac:dyDescent="0.25">
      <c r="A7">
        <v>2015</v>
      </c>
      <c r="B7" s="8">
        <f>'Debt &amp; Levy Balances'!E44</f>
        <v>15616962.75</v>
      </c>
    </row>
    <row r="8" spans="1:3" x14ac:dyDescent="0.25">
      <c r="A8">
        <v>2016</v>
      </c>
      <c r="B8" s="8">
        <f>'Debt &amp; Levy Balances'!F44</f>
        <v>14386927.879999999</v>
      </c>
    </row>
    <row r="9" spans="1:3" x14ac:dyDescent="0.25">
      <c r="A9">
        <v>2017</v>
      </c>
      <c r="B9" s="8">
        <f>'Debt &amp; Levy Balances'!G44</f>
        <v>14469760.6</v>
      </c>
    </row>
    <row r="10" spans="1:3" x14ac:dyDescent="0.25">
      <c r="A10">
        <v>2018</v>
      </c>
      <c r="B10" s="8">
        <f>'Debt &amp; Levy Balances'!H44</f>
        <v>14402952.389999999</v>
      </c>
    </row>
    <row r="11" spans="1:3" x14ac:dyDescent="0.25">
      <c r="A11">
        <v>2019</v>
      </c>
      <c r="B11" s="8">
        <f>'Debt &amp; Levy Balances'!I44</f>
        <v>13741365.170000002</v>
      </c>
    </row>
    <row r="12" spans="1:3" x14ac:dyDescent="0.25">
      <c r="A12">
        <v>2020</v>
      </c>
      <c r="B12" s="8">
        <f>'Debt &amp; Levy Balances'!J44</f>
        <v>13868679.335000001</v>
      </c>
    </row>
    <row r="13" spans="1:3" x14ac:dyDescent="0.25">
      <c r="A13">
        <v>2021</v>
      </c>
      <c r="B13" s="8">
        <f>'Debt &amp; Levy Balances'!K44</f>
        <v>10515091.660000002</v>
      </c>
    </row>
    <row r="14" spans="1:3" x14ac:dyDescent="0.25">
      <c r="A14">
        <v>2022</v>
      </c>
      <c r="B14" s="8">
        <f>'Debt &amp; Levy Balances'!L44</f>
        <v>9644142.4100000001</v>
      </c>
    </row>
    <row r="15" spans="1:3" x14ac:dyDescent="0.25">
      <c r="A15">
        <v>2023</v>
      </c>
      <c r="B15" s="8">
        <f>'Debt &amp; Levy Balances'!M44</f>
        <v>9391033.8399999999</v>
      </c>
    </row>
    <row r="16" spans="1:3" x14ac:dyDescent="0.25">
      <c r="A16">
        <v>2024</v>
      </c>
      <c r="B16" s="8">
        <f>'Debt &amp; Levy Balances'!N44</f>
        <v>6146113.3279999997</v>
      </c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4D89B-4117-4E22-95AD-C0EBE79C8D46}">
  <dimension ref="A1:C16"/>
  <sheetViews>
    <sheetView tabSelected="1" workbookViewId="0">
      <selection activeCell="G14" sqref="G14"/>
    </sheetView>
  </sheetViews>
  <sheetFormatPr defaultRowHeight="15" x14ac:dyDescent="0.25"/>
  <cols>
    <col min="2" max="2" width="16.28515625" bestFit="1" customWidth="1"/>
    <col min="3" max="3" width="11.5703125" bestFit="1" customWidth="1"/>
  </cols>
  <sheetData>
    <row r="1" spans="1:3" x14ac:dyDescent="0.25">
      <c r="A1" s="4" t="s">
        <v>28</v>
      </c>
      <c r="B1" s="4" t="s">
        <v>58</v>
      </c>
    </row>
    <row r="2" spans="1:3" x14ac:dyDescent="0.25">
      <c r="A2">
        <v>2010</v>
      </c>
      <c r="B2" s="18">
        <v>208000000</v>
      </c>
      <c r="C2" s="19"/>
    </row>
    <row r="3" spans="1:3" x14ac:dyDescent="0.25">
      <c r="A3">
        <v>2011</v>
      </c>
      <c r="B3" s="18">
        <v>195895000</v>
      </c>
    </row>
    <row r="4" spans="1:3" x14ac:dyDescent="0.25">
      <c r="A4">
        <v>2012</v>
      </c>
      <c r="B4" s="18">
        <v>173460000</v>
      </c>
    </row>
    <row r="5" spans="1:3" x14ac:dyDescent="0.25">
      <c r="A5">
        <v>2013</v>
      </c>
      <c r="B5" s="8">
        <v>151855</v>
      </c>
    </row>
    <row r="6" spans="1:3" x14ac:dyDescent="0.25">
      <c r="A6">
        <v>2014</v>
      </c>
      <c r="B6" s="8">
        <v>139035</v>
      </c>
    </row>
    <row r="7" spans="1:3" x14ac:dyDescent="0.25">
      <c r="A7">
        <v>2015</v>
      </c>
      <c r="B7" s="8">
        <v>114410</v>
      </c>
    </row>
    <row r="8" spans="1:3" x14ac:dyDescent="0.25">
      <c r="A8">
        <v>2016</v>
      </c>
      <c r="B8" s="8">
        <v>112790</v>
      </c>
    </row>
    <row r="9" spans="1:3" x14ac:dyDescent="0.25">
      <c r="A9">
        <v>2017</v>
      </c>
      <c r="B9" s="8">
        <v>107620</v>
      </c>
    </row>
    <row r="10" spans="1:3" x14ac:dyDescent="0.25">
      <c r="A10">
        <v>2018</v>
      </c>
      <c r="B10" s="8">
        <v>89905</v>
      </c>
    </row>
    <row r="11" spans="1:3" x14ac:dyDescent="0.25">
      <c r="A11">
        <v>2019</v>
      </c>
      <c r="B11" s="8">
        <f>89905-13513+9970</f>
        <v>86362</v>
      </c>
    </row>
    <row r="12" spans="1:3" x14ac:dyDescent="0.25">
      <c r="A12">
        <v>2020</v>
      </c>
      <c r="B12" s="8">
        <f>86362-12983+1670-1190</f>
        <v>73859</v>
      </c>
    </row>
    <row r="13" spans="1:3" x14ac:dyDescent="0.25">
      <c r="A13">
        <v>2021</v>
      </c>
      <c r="B13" s="8">
        <f>73859-12714+1666-1565</f>
        <v>61246</v>
      </c>
    </row>
    <row r="14" spans="1:3" x14ac:dyDescent="0.25">
      <c r="A14">
        <v>2022</v>
      </c>
      <c r="B14" s="8">
        <f>61246-9578+1665-1640</f>
        <v>51693</v>
      </c>
    </row>
    <row r="15" spans="1:3" x14ac:dyDescent="0.25">
      <c r="A15">
        <v>2023</v>
      </c>
      <c r="B15" s="8">
        <f>51693-8749-1725+1664</f>
        <v>42883</v>
      </c>
    </row>
    <row r="16" spans="1:3" x14ac:dyDescent="0.25">
      <c r="A16">
        <v>2024</v>
      </c>
      <c r="B16" s="8">
        <f>42883-8505-1810+1660</f>
        <v>34228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Debt &amp; Levy Balances</vt:lpstr>
      <vt:lpstr>Charts</vt:lpstr>
      <vt:lpstr>Chart 2</vt:lpstr>
      <vt:lpstr>'Debt &amp; Levy Balances'!Print_Titles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Elvig</dc:creator>
  <cp:lastModifiedBy>Cory Kampf</cp:lastModifiedBy>
  <cp:lastPrinted>2019-08-05T16:10:38Z</cp:lastPrinted>
  <dcterms:created xsi:type="dcterms:W3CDTF">2018-07-16T18:49:50Z</dcterms:created>
  <dcterms:modified xsi:type="dcterms:W3CDTF">2019-10-30T16:54:02Z</dcterms:modified>
</cp:coreProperties>
</file>